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BENEFITS\2026\403(b)\Limits\"/>
    </mc:Choice>
  </mc:AlternateContent>
  <xr:revisionPtr revIDLastSave="0" documentId="13_ncr:1_{AADD3F10-6CE4-4798-8F72-A34AD6AA4F51}" xr6:coauthVersionLast="47" xr6:coauthVersionMax="47" xr10:uidLastSave="{00000000-0000-0000-0000-000000000000}"/>
  <bookViews>
    <workbookView xWindow="1884" yWindow="1884" windowWidth="17148" windowHeight="11556" xr2:uid="{00000000-000D-0000-FFFF-FFFF00000000}"/>
  </bookViews>
  <sheets>
    <sheet name="FULL WORKSHEET" sheetId="7" r:id="rId1"/>
    <sheet name="CALCULATOR" sheetId="8" r:id="rId2"/>
  </sheets>
  <definedNames>
    <definedName name="_xlnm.Print_Area" localSheetId="1">CALCULATOR!$A$2:$E$7</definedName>
    <definedName name="_xlnm.Print_Area" localSheetId="0">'FULL WORKSHEET'!$A$2:$E$38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7" l="1"/>
  <c r="E6" i="7"/>
  <c r="E4" i="8"/>
  <c r="E2" i="8" l="1"/>
  <c r="I8" i="8"/>
  <c r="H6" i="8"/>
  <c r="J5" i="8"/>
  <c r="J4" i="8"/>
  <c r="I9" i="8" l="1"/>
  <c r="E6" i="8"/>
  <c r="J9" i="8"/>
  <c r="D38" i="7"/>
  <c r="E7" i="7"/>
  <c r="E8" i="7" s="1"/>
  <c r="E5" i="7"/>
  <c r="B23" i="7" s="1"/>
  <c r="B22" i="7" l="1"/>
  <c r="B24" i="7"/>
  <c r="B16" i="7"/>
  <c r="B17" i="7"/>
  <c r="B18" i="7"/>
  <c r="B19" i="7"/>
  <c r="B14" i="7"/>
  <c r="B20" i="7"/>
  <c r="B13" i="7"/>
  <c r="B21" i="7"/>
  <c r="B15" i="7"/>
  <c r="C37" i="7"/>
  <c r="B31" i="7"/>
  <c r="C15" i="7" l="1"/>
  <c r="C14" i="7"/>
  <c r="C22" i="7"/>
  <c r="C23" i="7"/>
  <c r="C30" i="7"/>
  <c r="B32" i="7"/>
  <c r="C31" i="7"/>
  <c r="B34" i="7"/>
  <c r="B25" i="7"/>
  <c r="B33" i="7"/>
  <c r="B26" i="7"/>
  <c r="C16" i="7"/>
  <c r="C24" i="7"/>
  <c r="C32" i="7"/>
  <c r="B27" i="7"/>
  <c r="B35" i="7"/>
  <c r="C17" i="7"/>
  <c r="C25" i="7"/>
  <c r="C33" i="7"/>
  <c r="B12" i="7"/>
  <c r="B28" i="7"/>
  <c r="B36" i="7"/>
  <c r="C18" i="7"/>
  <c r="C26" i="7"/>
  <c r="C34" i="7"/>
  <c r="C35" i="7"/>
  <c r="C12" i="7"/>
  <c r="B29" i="7"/>
  <c r="B37" i="7"/>
  <c r="C19" i="7"/>
  <c r="C27" i="7"/>
  <c r="B30" i="7"/>
  <c r="C20" i="7"/>
  <c r="C28" i="7"/>
  <c r="C36" i="7"/>
  <c r="C13" i="7"/>
  <c r="C21" i="7"/>
  <c r="C29" i="7"/>
  <c r="B38" i="7" l="1"/>
  <c r="C38" i="7"/>
  <c r="E42" i="7" l="1"/>
  <c r="E44" i="7" s="1"/>
  <c r="E38" i="7"/>
  <c r="E39" i="7" l="1"/>
  <c r="E40" i="7" l="1"/>
  <c r="E4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enduser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ER Match amount for EE 3% Contribution based upon real salary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5% based upon real salary</t>
        </r>
      </text>
    </comment>
    <comment ref="D11" authorId="0" shapeId="0" xr:uid="{BABE1600-3C9B-43F1-8B36-7794011FE6EA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Supplemental Contribution Amount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enduser:</t>
        </r>
        <r>
          <rPr>
            <sz val="9"/>
            <color indexed="81"/>
            <rFont val="Tahoma"/>
            <family val="2"/>
          </rPr>
          <t xml:space="preserve">
Enter Colleague Supplemental Contribution Amount</t>
        </r>
      </text>
    </comment>
  </commentList>
</comments>
</file>

<file path=xl/sharedStrings.xml><?xml version="1.0" encoding="utf-8"?>
<sst xmlns="http://schemas.openxmlformats.org/spreadsheetml/2006/main" count="50" uniqueCount="44">
  <si>
    <t>WHAT YOU CONTRIBUTE EACH PAY PERIOD</t>
  </si>
  <si>
    <t>TOTALS</t>
  </si>
  <si>
    <t xml:space="preserve">Name: </t>
  </si>
  <si>
    <t xml:space="preserve">Employee ID: </t>
  </si>
  <si>
    <t>PAYROLL DATES</t>
  </si>
  <si>
    <t xml:space="preserve">Employee Unmatched Contribution - LIMIT TOTAL </t>
  </si>
  <si>
    <t xml:space="preserve">Total Employee Contribution:  </t>
  </si>
  <si>
    <t>RWU Contribution
(8% matched )</t>
  </si>
  <si>
    <t>Does not count toward IRS max</t>
  </si>
  <si>
    <t>Annual Salary:</t>
  </si>
  <si>
    <t>Employee 
( ROTH unmatched )</t>
  </si>
  <si>
    <t>Employee                       (Pre-Tax unmatched)</t>
  </si>
  <si>
    <t xml:space="preserve">RWU 8% Match Contribution - CALCULATED TOTAL </t>
  </si>
  <si>
    <t xml:space="preserve">Pre-Tax          per payroll </t>
  </si>
  <si>
    <t xml:space="preserve">Roth                   per Payroll </t>
  </si>
  <si>
    <t>Pre-Tax total Contribution</t>
  </si>
  <si>
    <t>Allowable Pre-Tax for over $145k</t>
  </si>
  <si>
    <t>Over/Under Pre-Tax for over $145k</t>
  </si>
  <si>
    <t>Yearly Contribution over/under IRS limit</t>
  </si>
  <si>
    <t>Over/under IRS limit per payroll</t>
  </si>
  <si>
    <t>Annual Employee Contribution Limit (Combined EE Match and Unmatched)</t>
  </si>
  <si>
    <t xml:space="preserve"> A positive means you're under.</t>
  </si>
  <si>
    <t>Total per payroll</t>
  </si>
  <si>
    <t>Unmatched Total per year</t>
  </si>
  <si>
    <t>Match Total per year</t>
  </si>
  <si>
    <t>Employee Unmatched Contribution</t>
  </si>
  <si>
    <r>
      <rPr>
        <b/>
        <sz val="18"/>
        <color theme="1"/>
        <rFont val="Calibri"/>
        <family val="2"/>
        <scheme val="minor"/>
      </rPr>
      <t>Unmatched Contrbution Calculator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</si>
  <si>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Total Unmatched </t>
    </r>
    <r>
      <rPr>
        <b/>
        <u/>
        <sz val="13.5"/>
        <color theme="1"/>
        <rFont val="Arial Black"/>
        <family val="2"/>
      </rPr>
      <t>Pay Period</t>
    </r>
    <r>
      <rPr>
        <b/>
        <sz val="13.5"/>
        <color theme="1"/>
        <rFont val="Arial Black"/>
        <family val="2"/>
      </rPr>
      <t xml:space="preserve"> Amount to reach IRS Limit                                </t>
    </r>
  </si>
  <si>
    <t>&lt;compare these two numbers&gt;</t>
  </si>
  <si>
    <t>Your Unmatched contribution can be either or both Pre-Tax and ROTH post-tax options.  Use the number above this cell in yellow and split it out using the Contribution Calculator. --------&gt;</t>
  </si>
  <si>
    <r>
      <t xml:space="preserve">Total Unmatched </t>
    </r>
    <r>
      <rPr>
        <b/>
        <u/>
        <sz val="12"/>
        <color theme="1"/>
        <rFont val="Arial Black"/>
        <family val="2"/>
      </rPr>
      <t>Pay Period</t>
    </r>
    <r>
      <rPr>
        <b/>
        <sz val="12"/>
        <color theme="1"/>
        <rFont val="Arial Black"/>
        <family val="2"/>
      </rPr>
      <t xml:space="preserve"> Amount to reach IRS Limit                                </t>
    </r>
  </si>
  <si>
    <r>
      <rPr>
        <b/>
        <u/>
        <sz val="11"/>
        <color theme="1"/>
        <rFont val="Calibri"/>
        <family val="2"/>
        <scheme val="minor"/>
      </rPr>
      <t>ENTER</t>
    </r>
    <r>
      <rPr>
        <b/>
        <sz val="11"/>
        <color theme="1"/>
        <rFont val="Calibri"/>
        <family val="2"/>
        <scheme val="minor"/>
      </rPr>
      <t xml:space="preserve"> the per payroll amounts below for each benefit</t>
    </r>
  </si>
  <si>
    <t xml:space="preserve">Yearly totals </t>
  </si>
  <si>
    <t>Step 1: Input your Salary</t>
  </si>
  <si>
    <t xml:space="preserve">Your Unmatched contribution can be either or both Pre-Tax and ROTH post-tax options.                                               </t>
  </si>
  <si>
    <t>Your Annual Salary from the Previous Tab</t>
  </si>
  <si>
    <t xml:space="preserve">Step 2: Split this amount how you want, using the calculator on the second tab. </t>
  </si>
  <si>
    <t>Step 3: Enter the Unmatched amounts by payroll to see what your year will look like.</t>
  </si>
  <si>
    <t>Employee 3% Pre-Tax Match Contribution</t>
  </si>
  <si>
    <t>If your total earnings for 2025 were at least $145k, your catch up contribution must be done as a                  ROTH contribution.</t>
  </si>
  <si>
    <t>TOTAL OF YOUR CONTRIBUTION.                                            A positive number here means you are under the IRS limit.</t>
  </si>
  <si>
    <t xml:space="preserve">Employee 3% Match Contribution - CALCULATED TOTAL </t>
  </si>
  <si>
    <t>Employee 
( 3% matched )</t>
  </si>
  <si>
    <r>
      <t xml:space="preserve">2026 Allowable Retirement Plan Contribution Worksheet                             </t>
    </r>
    <r>
      <rPr>
        <b/>
        <u/>
        <sz val="18"/>
        <color theme="1"/>
        <rFont val="Calibri"/>
        <family val="2"/>
        <scheme val="minor"/>
      </rPr>
      <t>RWU FACULTY - 60 to 63 in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</si>
</sst>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.5"/>
      <color theme="1"/>
      <name val="Arial Black"/>
      <family val="2"/>
    </font>
    <font>
      <b/>
      <u/>
      <sz val="18"/>
      <color theme="1"/>
      <name val="Calibri"/>
      <family val="2"/>
      <scheme val="minor"/>
    </font>
    <font>
      <b/>
      <u/>
      <sz val="13.5"/>
      <color theme="1"/>
      <name val="Arial Black"/>
      <family val="2"/>
    </font>
    <font>
      <b/>
      <sz val="12"/>
      <color theme="1"/>
      <name val="Arial Black"/>
      <family val="2"/>
    </font>
    <font>
      <b/>
      <u/>
      <sz val="12"/>
      <color theme="1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44" fontId="4" fillId="4" borderId="4" xfId="1" applyFont="1" applyFill="1" applyBorder="1" applyAlignment="1" applyProtection="1">
      <alignment horizontal="center" vertical="center"/>
    </xf>
    <xf numFmtId="44" fontId="10" fillId="6" borderId="4" xfId="1" applyFont="1" applyFill="1" applyBorder="1" applyAlignment="1" applyProtection="1">
      <alignment vertical="center"/>
    </xf>
    <xf numFmtId="44" fontId="10" fillId="5" borderId="4" xfId="1" applyFont="1" applyFill="1" applyBorder="1" applyAlignment="1" applyProtection="1">
      <alignment vertical="center"/>
    </xf>
    <xf numFmtId="44" fontId="10" fillId="7" borderId="4" xfId="1" applyFont="1" applyFill="1" applyBorder="1" applyAlignment="1" applyProtection="1">
      <alignment vertical="center"/>
    </xf>
    <xf numFmtId="44" fontId="11" fillId="5" borderId="4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44" fontId="0" fillId="0" borderId="0" xfId="0" applyNumberFormat="1" applyProtection="1">
      <protection locked="0"/>
    </xf>
    <xf numFmtId="0" fontId="2" fillId="0" borderId="5" xfId="0" applyFont="1" applyBorder="1" applyProtection="1">
      <protection locked="0"/>
    </xf>
    <xf numFmtId="0" fontId="8" fillId="0" borderId="0" xfId="0" applyFont="1" applyProtection="1"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4" fontId="12" fillId="0" borderId="8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4" fontId="13" fillId="0" borderId="0" xfId="1" applyFont="1" applyBorder="1" applyAlignment="1" applyProtection="1">
      <alignment horizontal="center" vertical="center"/>
      <protection locked="0"/>
    </xf>
    <xf numFmtId="44" fontId="8" fillId="0" borderId="0" xfId="0" applyNumberFormat="1" applyFont="1" applyAlignment="1" applyProtection="1">
      <alignment horizontal="center" vertical="center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7" fontId="4" fillId="6" borderId="4" xfId="1" applyNumberFormat="1" applyFont="1" applyFill="1" applyBorder="1" applyAlignment="1" applyProtection="1">
      <alignment horizontal="center" vertical="center"/>
    </xf>
    <xf numFmtId="7" fontId="4" fillId="5" borderId="4" xfId="1" applyNumberFormat="1" applyFont="1" applyFill="1" applyBorder="1" applyAlignment="1" applyProtection="1">
      <alignment horizontal="center" vertical="center"/>
    </xf>
    <xf numFmtId="44" fontId="0" fillId="0" borderId="0" xfId="0" applyNumberFormat="1"/>
    <xf numFmtId="7" fontId="4" fillId="7" borderId="4" xfId="1" applyNumberFormat="1" applyFont="1" applyFill="1" applyBorder="1" applyAlignment="1" applyProtection="1">
      <alignment horizontal="center" vertical="center"/>
    </xf>
    <xf numFmtId="0" fontId="17" fillId="6" borderId="4" xfId="0" applyFont="1" applyFill="1" applyBorder="1" applyAlignment="1" applyProtection="1">
      <alignment wrapText="1"/>
      <protection locked="0"/>
    </xf>
    <xf numFmtId="0" fontId="11" fillId="8" borderId="3" xfId="0" applyFont="1" applyFill="1" applyBorder="1" applyAlignment="1" applyProtection="1">
      <alignment horizontal="right" vertical="center"/>
      <protection locked="0"/>
    </xf>
    <xf numFmtId="7" fontId="7" fillId="7" borderId="15" xfId="1" applyNumberFormat="1" applyFont="1" applyFill="1" applyBorder="1" applyAlignment="1" applyProtection="1">
      <alignment horizontal="center" vertical="center"/>
    </xf>
    <xf numFmtId="44" fontId="10" fillId="5" borderId="3" xfId="1" applyFont="1" applyFill="1" applyBorder="1" applyAlignment="1" applyProtection="1">
      <alignment horizontal="right" vertical="center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44" fontId="16" fillId="4" borderId="4" xfId="1" applyFont="1" applyFill="1" applyBorder="1" applyAlignment="1" applyProtection="1">
      <alignment horizontal="right" vertical="center"/>
    </xf>
    <xf numFmtId="0" fontId="11" fillId="8" borderId="4" xfId="0" applyFont="1" applyFill="1" applyBorder="1" applyAlignment="1" applyProtection="1">
      <alignment horizontal="center" vertical="center"/>
      <protection locked="0"/>
    </xf>
    <xf numFmtId="44" fontId="0" fillId="0" borderId="5" xfId="0" applyNumberFormat="1" applyBorder="1" applyProtection="1">
      <protection locked="0"/>
    </xf>
    <xf numFmtId="0" fontId="8" fillId="0" borderId="6" xfId="0" applyFont="1" applyBorder="1" applyProtection="1">
      <protection locked="0"/>
    </xf>
    <xf numFmtId="7" fontId="7" fillId="4" borderId="19" xfId="1" applyNumberFormat="1" applyFont="1" applyFill="1" applyBorder="1" applyAlignment="1" applyProtection="1">
      <alignment horizontal="center" vertical="center"/>
    </xf>
    <xf numFmtId="0" fontId="2" fillId="10" borderId="4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7" fontId="7" fillId="6" borderId="20" xfId="1" applyNumberFormat="1" applyFont="1" applyFill="1" applyBorder="1" applyAlignment="1" applyProtection="1">
      <alignment horizontal="center" vertical="center"/>
    </xf>
    <xf numFmtId="7" fontId="7" fillId="6" borderId="21" xfId="1" applyNumberFormat="1" applyFont="1" applyFill="1" applyBorder="1" applyAlignment="1" applyProtection="1">
      <alignment horizontal="center" vertical="center"/>
    </xf>
    <xf numFmtId="7" fontId="7" fillId="6" borderId="22" xfId="1" applyNumberFormat="1" applyFont="1" applyFill="1" applyBorder="1" applyAlignment="1" applyProtection="1">
      <alignment horizontal="center" vertical="center"/>
    </xf>
    <xf numFmtId="7" fontId="7" fillId="5" borderId="23" xfId="1" applyNumberFormat="1" applyFont="1" applyFill="1" applyBorder="1" applyAlignment="1" applyProtection="1">
      <alignment horizontal="center" vertical="center"/>
    </xf>
    <xf numFmtId="7" fontId="7" fillId="5" borderId="24" xfId="1" applyNumberFormat="1" applyFont="1" applyFill="1" applyBorder="1" applyAlignment="1" applyProtection="1">
      <alignment horizontal="center" vertical="center"/>
    </xf>
    <xf numFmtId="7" fontId="7" fillId="5" borderId="25" xfId="1" applyNumberFormat="1" applyFont="1" applyFill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164" fontId="8" fillId="0" borderId="4" xfId="1" applyNumberFormat="1" applyFont="1" applyBorder="1" applyAlignment="1" applyProtection="1">
      <alignment vertical="center"/>
      <protection locked="0"/>
    </xf>
    <xf numFmtId="164" fontId="8" fillId="0" borderId="4" xfId="0" applyNumberFormat="1" applyFont="1" applyBorder="1" applyAlignment="1" applyProtection="1">
      <alignment vertical="center"/>
      <protection locked="0"/>
    </xf>
    <xf numFmtId="44" fontId="9" fillId="12" borderId="10" xfId="1" applyFont="1" applyFill="1" applyBorder="1" applyAlignment="1" applyProtection="1">
      <alignment horizontal="center" vertical="center"/>
    </xf>
    <xf numFmtId="0" fontId="7" fillId="9" borderId="4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44" fontId="11" fillId="6" borderId="4" xfId="1" applyFont="1" applyFill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164" fontId="11" fillId="0" borderId="18" xfId="0" applyNumberFormat="1" applyFont="1" applyBorder="1" applyAlignment="1" applyProtection="1">
      <alignment horizontal="center" vertical="center"/>
      <protection locked="0"/>
    </xf>
    <xf numFmtId="164" fontId="19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16" xfId="0" applyFont="1" applyFill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44" fontId="7" fillId="4" borderId="1" xfId="1" applyFont="1" applyFill="1" applyBorder="1" applyAlignment="1" applyProtection="1">
      <alignment horizontal="center" vertical="center"/>
      <protection locked="0"/>
    </xf>
    <xf numFmtId="44" fontId="7" fillId="4" borderId="2" xfId="1" applyFont="1" applyFill="1" applyBorder="1" applyAlignment="1" applyProtection="1">
      <alignment horizontal="center" vertical="center"/>
      <protection locked="0"/>
    </xf>
    <xf numFmtId="44" fontId="7" fillId="4" borderId="3" xfId="1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10" borderId="3" xfId="0" applyFont="1" applyFill="1" applyBorder="1" applyAlignment="1" applyProtection="1">
      <alignment horizontal="center" vertical="center"/>
      <protection locked="0"/>
    </xf>
    <xf numFmtId="44" fontId="4" fillId="6" borderId="1" xfId="1" applyFont="1" applyFill="1" applyBorder="1" applyAlignment="1" applyProtection="1">
      <alignment horizontal="center" vertical="center"/>
      <protection locked="0"/>
    </xf>
    <xf numFmtId="44" fontId="4" fillId="6" borderId="2" xfId="1" applyFont="1" applyFill="1" applyBorder="1" applyAlignment="1" applyProtection="1">
      <alignment horizontal="center" vertical="center"/>
      <protection locked="0"/>
    </xf>
    <xf numFmtId="44" fontId="4" fillId="6" borderId="3" xfId="1" applyFont="1" applyFill="1" applyBorder="1" applyAlignment="1" applyProtection="1">
      <alignment horizontal="center" vertical="center"/>
      <protection locked="0"/>
    </xf>
    <xf numFmtId="44" fontId="16" fillId="4" borderId="1" xfId="1" applyFont="1" applyFill="1" applyBorder="1" applyAlignment="1" applyProtection="1">
      <alignment horizontal="center" vertical="center" wrapText="1"/>
    </xf>
    <xf numFmtId="44" fontId="16" fillId="4" borderId="3" xfId="1" applyFont="1" applyFill="1" applyBorder="1" applyAlignment="1" applyProtection="1">
      <alignment horizontal="center" vertical="center" wrapText="1"/>
    </xf>
    <xf numFmtId="44" fontId="8" fillId="0" borderId="1" xfId="1" applyFont="1" applyBorder="1" applyAlignment="1" applyProtection="1">
      <alignment horizontal="center" vertical="center"/>
      <protection locked="0"/>
    </xf>
    <xf numFmtId="44" fontId="8" fillId="0" borderId="3" xfId="1" applyFont="1" applyBorder="1" applyAlignment="1" applyProtection="1">
      <alignment horizontal="center" vertical="center"/>
      <protection locked="0"/>
    </xf>
    <xf numFmtId="0" fontId="21" fillId="12" borderId="1" xfId="0" applyFont="1" applyFill="1" applyBorder="1" applyAlignment="1" applyProtection="1">
      <alignment horizontal="center" vertical="center" wrapText="1"/>
      <protection locked="0"/>
    </xf>
    <xf numFmtId="0" fontId="21" fillId="12" borderId="2" xfId="0" applyFont="1" applyFill="1" applyBorder="1" applyAlignment="1" applyProtection="1">
      <alignment horizontal="center" vertical="center" wrapText="1"/>
      <protection locked="0"/>
    </xf>
    <xf numFmtId="0" fontId="21" fillId="12" borderId="3" xfId="0" applyFont="1" applyFill="1" applyBorder="1" applyAlignment="1" applyProtection="1">
      <alignment horizontal="center" vertical="center" wrapText="1"/>
      <protection locked="0"/>
    </xf>
    <xf numFmtId="44" fontId="4" fillId="5" borderId="1" xfId="1" applyFont="1" applyFill="1" applyBorder="1" applyAlignment="1" applyProtection="1">
      <alignment horizontal="center" vertical="center"/>
      <protection locked="0"/>
    </xf>
    <xf numFmtId="44" fontId="4" fillId="5" borderId="2" xfId="1" applyFont="1" applyFill="1" applyBorder="1" applyAlignment="1" applyProtection="1">
      <alignment horizontal="center" vertical="center"/>
      <protection locked="0"/>
    </xf>
    <xf numFmtId="44" fontId="4" fillId="5" borderId="3" xfId="1" applyFont="1" applyFill="1" applyBorder="1" applyAlignment="1" applyProtection="1">
      <alignment horizontal="center" vertical="center"/>
      <protection locked="0"/>
    </xf>
    <xf numFmtId="44" fontId="4" fillId="7" borderId="1" xfId="1" applyFont="1" applyFill="1" applyBorder="1" applyAlignment="1" applyProtection="1">
      <alignment horizontal="center" vertical="center"/>
      <protection locked="0"/>
    </xf>
    <xf numFmtId="44" fontId="4" fillId="7" borderId="2" xfId="1" applyFont="1" applyFill="1" applyBorder="1" applyAlignment="1" applyProtection="1">
      <alignment horizontal="center" vertical="center"/>
      <protection locked="0"/>
    </xf>
    <xf numFmtId="44" fontId="4" fillId="7" borderId="3" xfId="1" applyFont="1" applyFill="1" applyBorder="1" applyAlignment="1" applyProtection="1">
      <alignment horizontal="center" vertical="center"/>
      <protection locked="0"/>
    </xf>
    <xf numFmtId="44" fontId="4" fillId="0" borderId="1" xfId="1" applyFont="1" applyFill="1" applyBorder="1" applyAlignment="1" applyProtection="1">
      <alignment horizontal="center" vertical="center" wrapText="1"/>
      <protection locked="0"/>
    </xf>
    <xf numFmtId="44" fontId="4" fillId="0" borderId="2" xfId="1" applyFont="1" applyFill="1" applyBorder="1" applyAlignment="1" applyProtection="1">
      <alignment horizontal="center" vertical="center" wrapText="1"/>
      <protection locked="0"/>
    </xf>
    <xf numFmtId="44" fontId="4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44" fontId="7" fillId="4" borderId="1" xfId="1" applyFont="1" applyFill="1" applyBorder="1" applyAlignment="1" applyProtection="1">
      <alignment horizontal="left" vertical="center"/>
      <protection locked="0"/>
    </xf>
    <xf numFmtId="44" fontId="7" fillId="4" borderId="2" xfId="1" applyFont="1" applyFill="1" applyBorder="1" applyAlignment="1" applyProtection="1">
      <alignment horizontal="left" vertical="center"/>
      <protection locked="0"/>
    </xf>
    <xf numFmtId="44" fontId="7" fillId="4" borderId="3" xfId="1" applyFont="1" applyFill="1" applyBorder="1" applyAlignment="1" applyProtection="1">
      <alignment horizontal="left" vertical="center"/>
      <protection locked="0"/>
    </xf>
    <xf numFmtId="44" fontId="11" fillId="5" borderId="1" xfId="1" applyFont="1" applyFill="1" applyBorder="1" applyAlignment="1" applyProtection="1">
      <alignment horizontal="center" vertical="center"/>
      <protection locked="0"/>
    </xf>
    <xf numFmtId="44" fontId="11" fillId="5" borderId="2" xfId="1" applyFont="1" applyFill="1" applyBorder="1" applyAlignment="1" applyProtection="1">
      <alignment horizontal="center" vertical="center"/>
      <protection locked="0"/>
    </xf>
    <xf numFmtId="44" fontId="11" fillId="5" borderId="3" xfId="1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 applyProtection="1">
      <alignment horizontal="center" vertical="center" wrapText="1"/>
      <protection locked="0"/>
    </xf>
    <xf numFmtId="0" fontId="2" fillId="13" borderId="2" xfId="0" applyFont="1" applyFill="1" applyBorder="1" applyAlignment="1" applyProtection="1">
      <alignment horizontal="center" vertical="center" wrapText="1"/>
      <protection locked="0"/>
    </xf>
    <xf numFmtId="0" fontId="2" fillId="13" borderId="3" xfId="0" applyFont="1" applyFill="1" applyBorder="1" applyAlignment="1" applyProtection="1">
      <alignment horizontal="center" vertical="center" wrapText="1"/>
      <protection locked="0"/>
    </xf>
    <xf numFmtId="0" fontId="7" fillId="11" borderId="12" xfId="0" applyFont="1" applyFill="1" applyBorder="1" applyAlignment="1" applyProtection="1">
      <alignment horizontal="center" vertical="center" wrapText="1"/>
      <protection locked="0"/>
    </xf>
    <xf numFmtId="0" fontId="7" fillId="11" borderId="14" xfId="0" applyFont="1" applyFill="1" applyBorder="1" applyAlignment="1" applyProtection="1">
      <alignment horizontal="center" vertical="center" wrapText="1"/>
      <protection locked="0"/>
    </xf>
    <xf numFmtId="0" fontId="7" fillId="11" borderId="13" xfId="0" applyFont="1" applyFill="1" applyBorder="1" applyAlignment="1" applyProtection="1">
      <alignment horizontal="center" vertical="center" wrapText="1"/>
      <protection locked="0"/>
    </xf>
    <xf numFmtId="0" fontId="7" fillId="11" borderId="5" xfId="0" applyFont="1" applyFill="1" applyBorder="1" applyAlignment="1" applyProtection="1">
      <alignment horizontal="center" vertical="center" wrapText="1"/>
      <protection locked="0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7" fillId="11" borderId="6" xfId="0" applyFont="1" applyFill="1" applyBorder="1" applyAlignment="1" applyProtection="1">
      <alignment horizontal="center" vertical="center" wrapText="1"/>
      <protection locked="0"/>
    </xf>
    <xf numFmtId="0" fontId="7" fillId="11" borderId="16" xfId="0" applyFont="1" applyFill="1" applyBorder="1" applyAlignment="1" applyProtection="1">
      <alignment horizontal="center" vertical="center" wrapText="1"/>
      <protection locked="0"/>
    </xf>
    <xf numFmtId="0" fontId="7" fillId="11" borderId="17" xfId="0" applyFont="1" applyFill="1" applyBorder="1" applyAlignment="1" applyProtection="1">
      <alignment horizontal="center" vertical="center" wrapText="1"/>
      <protection locked="0"/>
    </xf>
    <xf numFmtId="0" fontId="7" fillId="11" borderId="18" xfId="0" applyFont="1" applyFill="1" applyBorder="1" applyAlignment="1" applyProtection="1">
      <alignment horizontal="center" vertical="center" wrapText="1"/>
      <protection locked="0"/>
    </xf>
    <xf numFmtId="44" fontId="18" fillId="6" borderId="1" xfId="1" applyFont="1" applyFill="1" applyBorder="1" applyAlignment="1" applyProtection="1">
      <alignment horizontal="right" vertical="center"/>
      <protection locked="0"/>
    </xf>
    <xf numFmtId="44" fontId="18" fillId="6" borderId="2" xfId="1" applyFont="1" applyFill="1" applyBorder="1" applyAlignment="1" applyProtection="1">
      <alignment horizontal="right" vertical="center"/>
      <protection locked="0"/>
    </xf>
    <xf numFmtId="44" fontId="18" fillId="6" borderId="3" xfId="1" applyFont="1" applyFill="1" applyBorder="1" applyAlignment="1" applyProtection="1">
      <alignment horizontal="right" vertical="center"/>
      <protection locked="0"/>
    </xf>
    <xf numFmtId="44" fontId="11" fillId="7" borderId="1" xfId="1" applyFont="1" applyFill="1" applyBorder="1" applyAlignment="1" applyProtection="1">
      <alignment horizontal="center" vertical="center"/>
      <protection locked="0"/>
    </xf>
    <xf numFmtId="44" fontId="11" fillId="7" borderId="2" xfId="1" applyFont="1" applyFill="1" applyBorder="1" applyAlignment="1" applyProtection="1">
      <alignment horizontal="center" vertical="center"/>
      <protection locked="0"/>
    </xf>
    <xf numFmtId="44" fontId="11" fillId="7" borderId="3" xfId="1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0" fontId="24" fillId="9" borderId="2" xfId="0" applyFont="1" applyFill="1" applyBorder="1" applyAlignment="1" applyProtection="1">
      <alignment horizontal="center" vertical="center" wrapText="1"/>
      <protection locked="0"/>
    </xf>
    <xf numFmtId="0" fontId="24" fillId="9" borderId="3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44" fontId="19" fillId="0" borderId="10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4" fontId="4" fillId="11" borderId="10" xfId="0" applyNumberFormat="1" applyFont="1" applyFill="1" applyBorder="1" applyAlignment="1">
      <alignment horizontal="center" vertical="center"/>
    </xf>
    <xf numFmtId="44" fontId="4" fillId="11" borderId="1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164" fontId="11" fillId="12" borderId="1" xfId="0" applyNumberFormat="1" applyFont="1" applyFill="1" applyBorder="1" applyAlignment="1">
      <alignment horizontal="center" vertical="center"/>
    </xf>
    <xf numFmtId="164" fontId="11" fillId="12" borderId="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DBDBDB"/>
      <color rgb="FFFFFF66"/>
      <color rgb="FFCCFFCC"/>
      <color rgb="FFFFFFCC"/>
      <color rgb="FFC6E0B4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zoomScaleNormal="100" workbookViewId="0">
      <selection sqref="A1:E1"/>
    </sheetView>
  </sheetViews>
  <sheetFormatPr defaultColWidth="9.109375" defaultRowHeight="15.6" customHeight="1" x14ac:dyDescent="0.3"/>
  <cols>
    <col min="1" max="1" width="15" style="6" customWidth="1"/>
    <col min="2" max="2" width="24.33203125" style="6" customWidth="1"/>
    <col min="3" max="3" width="20.44140625" style="6" customWidth="1"/>
    <col min="4" max="4" width="21" style="6" customWidth="1"/>
    <col min="5" max="5" width="22.44140625" style="6" customWidth="1"/>
    <col min="6" max="6" width="38" style="6" customWidth="1"/>
    <col min="7" max="16384" width="9.109375" style="6"/>
  </cols>
  <sheetData>
    <row r="1" spans="1:6" ht="60.75" customHeight="1" thickBot="1" x14ac:dyDescent="0.35">
      <c r="A1" s="63" t="s">
        <v>43</v>
      </c>
      <c r="B1" s="64"/>
      <c r="C1" s="64"/>
      <c r="D1" s="64"/>
      <c r="E1" s="65"/>
    </row>
    <row r="2" spans="1:6" s="7" customFormat="1" ht="30" customHeight="1" thickBot="1" x14ac:dyDescent="0.35">
      <c r="A2" s="73" t="s">
        <v>2</v>
      </c>
      <c r="B2" s="69"/>
      <c r="C2" s="70"/>
      <c r="D2" s="28" t="s">
        <v>3</v>
      </c>
      <c r="E2" s="35"/>
    </row>
    <row r="3" spans="1:6" ht="33" customHeight="1" thickBot="1" x14ac:dyDescent="0.35">
      <c r="A3" s="74"/>
      <c r="B3" s="71"/>
      <c r="C3" s="72"/>
      <c r="D3" s="30" t="s">
        <v>9</v>
      </c>
      <c r="E3" s="5"/>
      <c r="F3" s="62" t="s">
        <v>33</v>
      </c>
    </row>
    <row r="4" spans="1:6" ht="24" customHeight="1" thickBot="1" x14ac:dyDescent="0.35">
      <c r="A4" s="75" t="s">
        <v>20</v>
      </c>
      <c r="B4" s="76"/>
      <c r="C4" s="76"/>
      <c r="D4" s="77"/>
      <c r="E4" s="1">
        <v>35750</v>
      </c>
    </row>
    <row r="5" spans="1:6" ht="27.6" customHeight="1" thickBot="1" x14ac:dyDescent="0.35">
      <c r="A5" s="27" t="s">
        <v>8</v>
      </c>
      <c r="B5" s="82" t="s">
        <v>12</v>
      </c>
      <c r="C5" s="83"/>
      <c r="D5" s="84"/>
      <c r="E5" s="2">
        <f>E3*0.08</f>
        <v>0</v>
      </c>
      <c r="F5" s="8"/>
    </row>
    <row r="6" spans="1:6" ht="31.2" customHeight="1" thickBot="1" x14ac:dyDescent="0.35">
      <c r="A6" s="92" t="s">
        <v>41</v>
      </c>
      <c r="B6" s="93"/>
      <c r="C6" s="93"/>
      <c r="D6" s="94"/>
      <c r="E6" s="3">
        <f>E3*0.03</f>
        <v>0</v>
      </c>
    </row>
    <row r="7" spans="1:6" ht="31.95" customHeight="1" thickBot="1" x14ac:dyDescent="0.35">
      <c r="A7" s="95" t="s">
        <v>5</v>
      </c>
      <c r="B7" s="96"/>
      <c r="C7" s="96"/>
      <c r="D7" s="97"/>
      <c r="E7" s="4">
        <f>E4-E6</f>
        <v>35750</v>
      </c>
      <c r="F7" s="8"/>
    </row>
    <row r="8" spans="1:6" ht="38.25" customHeight="1" thickBot="1" x14ac:dyDescent="0.35">
      <c r="A8" s="89" t="s">
        <v>27</v>
      </c>
      <c r="B8" s="90"/>
      <c r="C8" s="90"/>
      <c r="D8" s="91"/>
      <c r="E8" s="52">
        <f>E7/26</f>
        <v>1375</v>
      </c>
      <c r="F8" s="78" t="s">
        <v>36</v>
      </c>
    </row>
    <row r="9" spans="1:6" ht="27" customHeight="1" thickBot="1" x14ac:dyDescent="0.35">
      <c r="A9" s="98" t="s">
        <v>34</v>
      </c>
      <c r="B9" s="99"/>
      <c r="C9" s="99"/>
      <c r="D9" s="99"/>
      <c r="E9" s="100"/>
      <c r="F9" s="79"/>
    </row>
    <row r="10" spans="1:6" s="10" customFormat="1" ht="21" customHeight="1" thickBot="1" x14ac:dyDescent="0.35">
      <c r="A10" s="9"/>
      <c r="B10" s="66" t="s">
        <v>0</v>
      </c>
      <c r="C10" s="67"/>
      <c r="D10" s="67"/>
      <c r="E10" s="68"/>
    </row>
    <row r="11" spans="1:6" s="12" customFormat="1" ht="38.25" customHeight="1" thickBot="1" x14ac:dyDescent="0.35">
      <c r="A11" s="33" t="s">
        <v>4</v>
      </c>
      <c r="B11" s="41" t="s">
        <v>7</v>
      </c>
      <c r="C11" s="31" t="s">
        <v>42</v>
      </c>
      <c r="D11" s="40" t="s">
        <v>11</v>
      </c>
      <c r="E11" s="32" t="s">
        <v>10</v>
      </c>
    </row>
    <row r="12" spans="1:6" s="12" customFormat="1" ht="16.2" customHeight="1" x14ac:dyDescent="0.3">
      <c r="A12" s="11">
        <v>46031</v>
      </c>
      <c r="B12" s="42">
        <f>E5/26</f>
        <v>0</v>
      </c>
      <c r="C12" s="45">
        <f>E6/26</f>
        <v>0</v>
      </c>
      <c r="D12" s="29"/>
      <c r="E12" s="38"/>
      <c r="F12" s="105" t="s">
        <v>37</v>
      </c>
    </row>
    <row r="13" spans="1:6" s="12" customFormat="1" ht="16.2" customHeight="1" x14ac:dyDescent="0.3">
      <c r="A13" s="13">
        <v>46045</v>
      </c>
      <c r="B13" s="42">
        <f>E5/26</f>
        <v>0</v>
      </c>
      <c r="C13" s="46">
        <f>E6/26</f>
        <v>0</v>
      </c>
      <c r="D13" s="29"/>
      <c r="E13" s="38"/>
      <c r="F13" s="106"/>
    </row>
    <row r="14" spans="1:6" s="12" customFormat="1" ht="16.2" customHeight="1" x14ac:dyDescent="0.3">
      <c r="A14" s="13">
        <v>46059</v>
      </c>
      <c r="B14" s="42">
        <f>E5/26</f>
        <v>0</v>
      </c>
      <c r="C14" s="46">
        <f>E6/26</f>
        <v>0</v>
      </c>
      <c r="D14" s="29"/>
      <c r="E14" s="38"/>
      <c r="F14" s="106"/>
    </row>
    <row r="15" spans="1:6" s="12" customFormat="1" ht="16.2" customHeight="1" thickBot="1" x14ac:dyDescent="0.35">
      <c r="A15" s="13">
        <v>46073</v>
      </c>
      <c r="B15" s="42">
        <f>E5/26</f>
        <v>0</v>
      </c>
      <c r="C15" s="46">
        <f>E6/26</f>
        <v>0</v>
      </c>
      <c r="D15" s="29"/>
      <c r="E15" s="38"/>
      <c r="F15" s="107"/>
    </row>
    <row r="16" spans="1:6" s="12" customFormat="1" ht="16.2" customHeight="1" x14ac:dyDescent="0.3">
      <c r="A16" s="13">
        <v>46087</v>
      </c>
      <c r="B16" s="42">
        <f>E5/26</f>
        <v>0</v>
      </c>
      <c r="C16" s="46">
        <f>E6/26</f>
        <v>0</v>
      </c>
      <c r="D16" s="29"/>
      <c r="E16" s="38"/>
    </row>
    <row r="17" spans="1:5" s="12" customFormat="1" ht="16.2" customHeight="1" x14ac:dyDescent="0.3">
      <c r="A17" s="13">
        <v>46101</v>
      </c>
      <c r="B17" s="42">
        <f>E5/26</f>
        <v>0</v>
      </c>
      <c r="C17" s="46">
        <f>E6/26</f>
        <v>0</v>
      </c>
      <c r="D17" s="29"/>
      <c r="E17" s="38"/>
    </row>
    <row r="18" spans="1:5" s="12" customFormat="1" ht="16.2" customHeight="1" x14ac:dyDescent="0.3">
      <c r="A18" s="13">
        <v>46115</v>
      </c>
      <c r="B18" s="42">
        <f>E5/26</f>
        <v>0</v>
      </c>
      <c r="C18" s="46">
        <f>E6/26</f>
        <v>0</v>
      </c>
      <c r="D18" s="29"/>
      <c r="E18" s="38"/>
    </row>
    <row r="19" spans="1:5" s="12" customFormat="1" ht="16.2" customHeight="1" x14ac:dyDescent="0.3">
      <c r="A19" s="13">
        <v>46129</v>
      </c>
      <c r="B19" s="42">
        <f>E5/26</f>
        <v>0</v>
      </c>
      <c r="C19" s="46">
        <f>E6/26</f>
        <v>0</v>
      </c>
      <c r="D19" s="29"/>
      <c r="E19" s="38"/>
    </row>
    <row r="20" spans="1:5" s="12" customFormat="1" ht="16.2" customHeight="1" x14ac:dyDescent="0.3">
      <c r="A20" s="13">
        <v>46145</v>
      </c>
      <c r="B20" s="42">
        <f>E5/26</f>
        <v>0</v>
      </c>
      <c r="C20" s="46">
        <f>E6/26</f>
        <v>0</v>
      </c>
      <c r="D20" s="29"/>
      <c r="E20" s="38"/>
    </row>
    <row r="21" spans="1:5" s="12" customFormat="1" ht="16.2" customHeight="1" x14ac:dyDescent="0.3">
      <c r="A21" s="13">
        <v>46157</v>
      </c>
      <c r="B21" s="42">
        <f>E5/26</f>
        <v>0</v>
      </c>
      <c r="C21" s="46">
        <f>E6/26</f>
        <v>0</v>
      </c>
      <c r="D21" s="29"/>
      <c r="E21" s="38"/>
    </row>
    <row r="22" spans="1:5" s="12" customFormat="1" ht="16.2" customHeight="1" x14ac:dyDescent="0.3">
      <c r="A22" s="13">
        <v>46171</v>
      </c>
      <c r="B22" s="42">
        <f>E5/26</f>
        <v>0</v>
      </c>
      <c r="C22" s="46">
        <f>E6/26</f>
        <v>0</v>
      </c>
      <c r="D22" s="29"/>
      <c r="E22" s="38"/>
    </row>
    <row r="23" spans="1:5" s="12" customFormat="1" ht="16.2" customHeight="1" x14ac:dyDescent="0.3">
      <c r="A23" s="13">
        <v>46185</v>
      </c>
      <c r="B23" s="42">
        <f>E5/26</f>
        <v>0</v>
      </c>
      <c r="C23" s="46">
        <f>E6/26</f>
        <v>0</v>
      </c>
      <c r="D23" s="29"/>
      <c r="E23" s="38"/>
    </row>
    <row r="24" spans="1:5" s="12" customFormat="1" ht="16.2" customHeight="1" x14ac:dyDescent="0.3">
      <c r="A24" s="13">
        <v>46199</v>
      </c>
      <c r="B24" s="42">
        <f>E5/26</f>
        <v>0</v>
      </c>
      <c r="C24" s="46">
        <f>E6/26</f>
        <v>0</v>
      </c>
      <c r="D24" s="29"/>
      <c r="E24" s="38"/>
    </row>
    <row r="25" spans="1:5" s="12" customFormat="1" ht="16.2" customHeight="1" x14ac:dyDescent="0.3">
      <c r="A25" s="13">
        <v>46213</v>
      </c>
      <c r="B25" s="43">
        <f>E5/26</f>
        <v>0</v>
      </c>
      <c r="C25" s="46">
        <f>E6/26</f>
        <v>0</v>
      </c>
      <c r="D25" s="29"/>
      <c r="E25" s="38"/>
    </row>
    <row r="26" spans="1:5" s="12" customFormat="1" ht="16.2" customHeight="1" x14ac:dyDescent="0.3">
      <c r="A26" s="13">
        <v>46227</v>
      </c>
      <c r="B26" s="43">
        <f>E5/26</f>
        <v>0</v>
      </c>
      <c r="C26" s="46">
        <f>E6/26</f>
        <v>0</v>
      </c>
      <c r="D26" s="29"/>
      <c r="E26" s="38"/>
    </row>
    <row r="27" spans="1:5" s="12" customFormat="1" ht="16.2" customHeight="1" x14ac:dyDescent="0.3">
      <c r="A27" s="13">
        <v>46241</v>
      </c>
      <c r="B27" s="43">
        <f>E5/26</f>
        <v>0</v>
      </c>
      <c r="C27" s="46">
        <f>E6/26</f>
        <v>0</v>
      </c>
      <c r="D27" s="29"/>
      <c r="E27" s="38"/>
    </row>
    <row r="28" spans="1:5" s="12" customFormat="1" ht="16.2" customHeight="1" x14ac:dyDescent="0.3">
      <c r="A28" s="13">
        <v>46255</v>
      </c>
      <c r="B28" s="43">
        <f>E5/26</f>
        <v>0</v>
      </c>
      <c r="C28" s="46">
        <f>E6/26</f>
        <v>0</v>
      </c>
      <c r="D28" s="29"/>
      <c r="E28" s="38"/>
    </row>
    <row r="29" spans="1:5" s="12" customFormat="1" ht="16.2" customHeight="1" x14ac:dyDescent="0.3">
      <c r="A29" s="13">
        <v>46269</v>
      </c>
      <c r="B29" s="43">
        <f>E5/26</f>
        <v>0</v>
      </c>
      <c r="C29" s="46">
        <f>E6/26</f>
        <v>0</v>
      </c>
      <c r="D29" s="29"/>
      <c r="E29" s="38"/>
    </row>
    <row r="30" spans="1:5" s="12" customFormat="1" ht="16.2" customHeight="1" x14ac:dyDescent="0.3">
      <c r="A30" s="13">
        <v>46283</v>
      </c>
      <c r="B30" s="43">
        <f>E5/26</f>
        <v>0</v>
      </c>
      <c r="C30" s="46">
        <f>E6/26</f>
        <v>0</v>
      </c>
      <c r="D30" s="29"/>
      <c r="E30" s="38"/>
    </row>
    <row r="31" spans="1:5" s="12" customFormat="1" ht="16.2" customHeight="1" x14ac:dyDescent="0.3">
      <c r="A31" s="13">
        <v>46297</v>
      </c>
      <c r="B31" s="43">
        <f>E5/26</f>
        <v>0</v>
      </c>
      <c r="C31" s="46">
        <f>E6/26</f>
        <v>0</v>
      </c>
      <c r="D31" s="29"/>
      <c r="E31" s="38"/>
    </row>
    <row r="32" spans="1:5" s="12" customFormat="1" ht="16.2" customHeight="1" x14ac:dyDescent="0.3">
      <c r="A32" s="13">
        <v>46311</v>
      </c>
      <c r="B32" s="43">
        <f>E5/26</f>
        <v>0</v>
      </c>
      <c r="C32" s="46">
        <f>E6/26</f>
        <v>0</v>
      </c>
      <c r="D32" s="29"/>
      <c r="E32" s="38"/>
    </row>
    <row r="33" spans="1:6" s="12" customFormat="1" ht="16.2" customHeight="1" x14ac:dyDescent="0.3">
      <c r="A33" s="13">
        <v>46325</v>
      </c>
      <c r="B33" s="43">
        <f>E5/26</f>
        <v>0</v>
      </c>
      <c r="C33" s="46">
        <f>E6/26</f>
        <v>0</v>
      </c>
      <c r="D33" s="29"/>
      <c r="E33" s="38"/>
    </row>
    <row r="34" spans="1:6" s="12" customFormat="1" ht="16.2" customHeight="1" x14ac:dyDescent="0.3">
      <c r="A34" s="13">
        <v>46339</v>
      </c>
      <c r="B34" s="43">
        <f>E5/26</f>
        <v>0</v>
      </c>
      <c r="C34" s="46">
        <f>E6/26</f>
        <v>0</v>
      </c>
      <c r="D34" s="29"/>
      <c r="E34" s="38"/>
      <c r="F34" s="14"/>
    </row>
    <row r="35" spans="1:6" s="12" customFormat="1" ht="16.2" customHeight="1" x14ac:dyDescent="0.3">
      <c r="A35" s="13">
        <v>46353</v>
      </c>
      <c r="B35" s="43">
        <f>E5/26</f>
        <v>0</v>
      </c>
      <c r="C35" s="46">
        <f>E6/26</f>
        <v>0</v>
      </c>
      <c r="D35" s="29"/>
      <c r="E35" s="38"/>
      <c r="F35" s="15"/>
    </row>
    <row r="36" spans="1:6" s="19" customFormat="1" ht="16.2" customHeight="1" x14ac:dyDescent="0.3">
      <c r="A36" s="13">
        <v>46367</v>
      </c>
      <c r="B36" s="43">
        <f>E5/26</f>
        <v>0</v>
      </c>
      <c r="C36" s="46">
        <f>E6/26</f>
        <v>0</v>
      </c>
      <c r="D36" s="29"/>
      <c r="E36" s="38"/>
      <c r="F36" s="18"/>
    </row>
    <row r="37" spans="1:6" s="21" customFormat="1" ht="21.6" customHeight="1" thickBot="1" x14ac:dyDescent="0.35">
      <c r="A37" s="17">
        <v>46381</v>
      </c>
      <c r="B37" s="44">
        <f>E5/26</f>
        <v>0</v>
      </c>
      <c r="C37" s="47">
        <f>E6/26</f>
        <v>0</v>
      </c>
      <c r="D37" s="29"/>
      <c r="E37" s="38"/>
    </row>
    <row r="38" spans="1:6" ht="30.6" customHeight="1" thickBot="1" x14ac:dyDescent="0.35">
      <c r="A38" s="20" t="s">
        <v>1</v>
      </c>
      <c r="B38" s="23">
        <f>SUM(B12:B37)</f>
        <v>0</v>
      </c>
      <c r="C38" s="24">
        <f>SUM(C12:C37)</f>
        <v>0</v>
      </c>
      <c r="D38" s="26">
        <f>SUM(D12:D37)</f>
        <v>0</v>
      </c>
      <c r="E38" s="26">
        <f>SUM(E12:E37)</f>
        <v>0</v>
      </c>
    </row>
    <row r="39" spans="1:6" ht="37.5" customHeight="1" thickBot="1" x14ac:dyDescent="0.35">
      <c r="B39" s="25"/>
      <c r="C39" s="85" t="s">
        <v>6</v>
      </c>
      <c r="D39" s="86"/>
      <c r="E39" s="34">
        <f>SUM(C38:E38)</f>
        <v>0</v>
      </c>
    </row>
    <row r="40" spans="1:6" s="49" customFormat="1" ht="17.25" customHeight="1" thickBot="1" x14ac:dyDescent="0.35">
      <c r="C40" s="87" t="s">
        <v>18</v>
      </c>
      <c r="D40" s="88"/>
      <c r="E40" s="50">
        <f>E4-E39</f>
        <v>35750</v>
      </c>
      <c r="F40" s="49" t="s">
        <v>21</v>
      </c>
    </row>
    <row r="41" spans="1:6" s="49" customFormat="1" ht="17.25" customHeight="1" thickBot="1" x14ac:dyDescent="0.35">
      <c r="C41" s="87" t="s">
        <v>19</v>
      </c>
      <c r="D41" s="88"/>
      <c r="E41" s="51">
        <f>E40/26</f>
        <v>1375</v>
      </c>
      <c r="F41" s="49" t="s">
        <v>21</v>
      </c>
    </row>
    <row r="42" spans="1:6" s="49" customFormat="1" ht="17.25" customHeight="1" thickBot="1" x14ac:dyDescent="0.35">
      <c r="C42" s="101" t="s">
        <v>15</v>
      </c>
      <c r="D42" s="102"/>
      <c r="E42" s="51">
        <f>C38+D38</f>
        <v>0</v>
      </c>
      <c r="F42" s="6"/>
    </row>
    <row r="43" spans="1:6" s="49" customFormat="1" ht="17.25" customHeight="1" thickBot="1" x14ac:dyDescent="0.35">
      <c r="C43" s="103" t="s">
        <v>16</v>
      </c>
      <c r="D43" s="104"/>
      <c r="E43" s="51">
        <f>E4-11500</f>
        <v>24250</v>
      </c>
      <c r="F43" s="6"/>
    </row>
    <row r="44" spans="1:6" s="49" customFormat="1" ht="17.25" customHeight="1" thickBot="1" x14ac:dyDescent="0.35">
      <c r="C44" s="80" t="s">
        <v>17</v>
      </c>
      <c r="D44" s="81"/>
      <c r="E44" s="51">
        <f>E43-E42</f>
        <v>24250</v>
      </c>
      <c r="F44" s="6"/>
    </row>
  </sheetData>
  <mergeCells count="18">
    <mergeCell ref="F8:F9"/>
    <mergeCell ref="C44:D44"/>
    <mergeCell ref="B5:D5"/>
    <mergeCell ref="C39:D39"/>
    <mergeCell ref="C40:D40"/>
    <mergeCell ref="C41:D41"/>
    <mergeCell ref="A8:D8"/>
    <mergeCell ref="A6:D6"/>
    <mergeCell ref="A7:D7"/>
    <mergeCell ref="A9:E9"/>
    <mergeCell ref="C42:D42"/>
    <mergeCell ref="C43:D43"/>
    <mergeCell ref="F12:F15"/>
    <mergeCell ref="A1:E1"/>
    <mergeCell ref="B10:E10"/>
    <mergeCell ref="B2:C3"/>
    <mergeCell ref="A2:A3"/>
    <mergeCell ref="A4:D4"/>
  </mergeCells>
  <pageMargins left="0.25" right="0.25" top="0.75" bottom="0.75" header="0.3" footer="0.3"/>
  <pageSetup scale="98" fitToHeight="0" orientation="portrait" horizontalDpi="1200" verticalDpi="1200" r:id="rId1"/>
  <ignoredErrors>
    <ignoredError sqref="E4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2B66-638A-4694-986E-68C5B58AE2FB}">
  <sheetPr>
    <tabColor rgb="FFFF0000"/>
    <pageSetUpPr fitToPage="1"/>
  </sheetPr>
  <dimension ref="A1:M44"/>
  <sheetViews>
    <sheetView zoomScaleNormal="100" workbookViewId="0">
      <selection sqref="A1:E1"/>
    </sheetView>
  </sheetViews>
  <sheetFormatPr defaultColWidth="9.109375" defaultRowHeight="15.6" customHeight="1" x14ac:dyDescent="0.3"/>
  <cols>
    <col min="1" max="1" width="7.33203125" style="6" customWidth="1"/>
    <col min="2" max="2" width="24.33203125" style="6" customWidth="1"/>
    <col min="3" max="3" width="20.44140625" style="6" customWidth="1"/>
    <col min="4" max="4" width="23.109375" style="6" customWidth="1"/>
    <col min="5" max="5" width="22.44140625" style="6" customWidth="1"/>
    <col min="6" max="6" width="28.88671875" style="6" bestFit="1" customWidth="1"/>
    <col min="7" max="7" width="12.6640625" style="6" customWidth="1"/>
    <col min="8" max="8" width="17" style="6" customWidth="1"/>
    <col min="9" max="9" width="14.5546875" style="6" customWidth="1"/>
    <col min="10" max="10" width="15.88671875" style="6" customWidth="1"/>
    <col min="11" max="12" width="9.109375" style="6" customWidth="1"/>
    <col min="13" max="13" width="15.33203125" style="6" customWidth="1"/>
    <col min="14" max="16384" width="9.109375" style="6"/>
  </cols>
  <sheetData>
    <row r="1" spans="1:13" ht="61.5" customHeight="1" thickBot="1" x14ac:dyDescent="0.35">
      <c r="A1" s="63" t="s">
        <v>43</v>
      </c>
      <c r="B1" s="64"/>
      <c r="C1" s="64"/>
      <c r="D1" s="64"/>
      <c r="E1" s="65"/>
      <c r="H1" s="55"/>
      <c r="I1" s="55"/>
      <c r="J1" s="55"/>
      <c r="K1" s="55"/>
      <c r="L1" s="55"/>
      <c r="M1" s="55"/>
    </row>
    <row r="2" spans="1:13" s="7" customFormat="1" ht="45" customHeight="1" thickBot="1" x14ac:dyDescent="0.35">
      <c r="A2" s="134" t="s">
        <v>35</v>
      </c>
      <c r="B2" s="135"/>
      <c r="C2" s="135"/>
      <c r="D2" s="136"/>
      <c r="E2" s="56">
        <f>'FULL WORKSHEET'!E3</f>
        <v>0</v>
      </c>
      <c r="G2" s="122" t="s">
        <v>26</v>
      </c>
      <c r="H2" s="123"/>
      <c r="I2" s="123"/>
      <c r="J2" s="123"/>
      <c r="K2" s="123"/>
      <c r="L2" s="123"/>
      <c r="M2" s="124"/>
    </row>
    <row r="3" spans="1:13" ht="42.75" customHeight="1" thickBot="1" x14ac:dyDescent="0.35">
      <c r="A3" s="108" t="s">
        <v>20</v>
      </c>
      <c r="B3" s="109"/>
      <c r="C3" s="109"/>
      <c r="D3" s="110"/>
      <c r="E3" s="1">
        <v>36000</v>
      </c>
      <c r="G3" s="36"/>
      <c r="H3" s="114" t="s">
        <v>31</v>
      </c>
      <c r="I3" s="115"/>
      <c r="J3" s="39" t="s">
        <v>32</v>
      </c>
      <c r="L3" s="118" t="s">
        <v>39</v>
      </c>
      <c r="M3" s="119"/>
    </row>
    <row r="4" spans="1:13" ht="46.5" customHeight="1" thickBot="1" x14ac:dyDescent="0.35">
      <c r="A4" s="111" t="s">
        <v>38</v>
      </c>
      <c r="B4" s="112"/>
      <c r="C4" s="112"/>
      <c r="D4" s="113"/>
      <c r="E4" s="3">
        <f>E2*0.03</f>
        <v>0</v>
      </c>
      <c r="G4" s="32" t="s">
        <v>13</v>
      </c>
      <c r="H4" s="116"/>
      <c r="I4" s="117"/>
      <c r="J4" s="48">
        <f>H4*26</f>
        <v>0</v>
      </c>
      <c r="L4" s="120"/>
      <c r="M4" s="121"/>
    </row>
    <row r="5" spans="1:13" ht="46.5" customHeight="1" thickBot="1" x14ac:dyDescent="0.35">
      <c r="A5" s="137" t="s">
        <v>25</v>
      </c>
      <c r="B5" s="138"/>
      <c r="C5" s="138"/>
      <c r="D5" s="139"/>
      <c r="E5" s="4">
        <v>35750</v>
      </c>
      <c r="F5" s="8"/>
      <c r="G5" s="33" t="s">
        <v>14</v>
      </c>
      <c r="H5" s="153"/>
      <c r="I5" s="154"/>
      <c r="J5" s="48">
        <f>H5*26</f>
        <v>0</v>
      </c>
      <c r="K5" s="12"/>
      <c r="L5" s="10"/>
      <c r="M5" s="37"/>
    </row>
    <row r="6" spans="1:13" ht="36.75" customHeight="1" thickBot="1" x14ac:dyDescent="0.35">
      <c r="A6" s="140" t="s">
        <v>30</v>
      </c>
      <c r="B6" s="141"/>
      <c r="C6" s="141"/>
      <c r="D6" s="142"/>
      <c r="E6" s="52">
        <f>E5/26</f>
        <v>1375</v>
      </c>
      <c r="F6" s="54" t="s">
        <v>28</v>
      </c>
      <c r="G6" s="53" t="s">
        <v>22</v>
      </c>
      <c r="H6" s="155">
        <f>H4+H5</f>
        <v>0</v>
      </c>
      <c r="I6" s="156"/>
      <c r="J6" s="57"/>
      <c r="K6" s="58"/>
      <c r="M6" s="37"/>
    </row>
    <row r="7" spans="1:13" ht="60" customHeight="1" thickBot="1" x14ac:dyDescent="0.35">
      <c r="A7" s="98" t="s">
        <v>29</v>
      </c>
      <c r="B7" s="99"/>
      <c r="C7" s="99"/>
      <c r="D7" s="99"/>
      <c r="E7" s="100"/>
      <c r="F7" s="8"/>
      <c r="G7" s="59"/>
      <c r="H7" s="60"/>
      <c r="I7" s="12"/>
      <c r="J7" s="12"/>
      <c r="K7" s="10"/>
      <c r="L7" s="10"/>
      <c r="M7" s="37"/>
    </row>
    <row r="8" spans="1:13" ht="38.25" customHeight="1" thickBot="1" x14ac:dyDescent="0.35">
      <c r="G8" s="143" t="s">
        <v>23</v>
      </c>
      <c r="H8" s="144"/>
      <c r="I8" s="61">
        <f>J5+J4</f>
        <v>0</v>
      </c>
      <c r="J8" s="12"/>
      <c r="K8" s="125" t="s">
        <v>40</v>
      </c>
      <c r="L8" s="126"/>
      <c r="M8" s="127"/>
    </row>
    <row r="9" spans="1:13" ht="41.25" customHeight="1" x14ac:dyDescent="0.3">
      <c r="A9" s="10"/>
      <c r="B9" s="10"/>
      <c r="C9" s="10"/>
      <c r="D9" s="10"/>
      <c r="E9" s="10"/>
      <c r="G9" s="145" t="s">
        <v>24</v>
      </c>
      <c r="H9" s="146"/>
      <c r="I9" s="149">
        <f>E4</f>
        <v>0</v>
      </c>
      <c r="J9" s="151">
        <f>E3-I8-I9</f>
        <v>36000</v>
      </c>
      <c r="K9" s="128"/>
      <c r="L9" s="129"/>
      <c r="M9" s="130"/>
    </row>
    <row r="10" spans="1:13" s="10" customFormat="1" ht="7.5" customHeight="1" thickBot="1" x14ac:dyDescent="0.35">
      <c r="A10" s="12"/>
      <c r="B10" s="12"/>
      <c r="C10" s="12"/>
      <c r="D10" s="12"/>
      <c r="E10" s="12"/>
      <c r="G10" s="147"/>
      <c r="H10" s="148"/>
      <c r="I10" s="150"/>
      <c r="J10" s="152"/>
      <c r="K10" s="131"/>
      <c r="L10" s="132"/>
      <c r="M10" s="133"/>
    </row>
    <row r="11" spans="1:13" s="12" customFormat="1" ht="16.5" customHeight="1" x14ac:dyDescent="0.3">
      <c r="A11" s="19"/>
    </row>
    <row r="12" spans="1:13" s="12" customFormat="1" ht="16.2" customHeight="1" x14ac:dyDescent="0.3">
      <c r="A12" s="19"/>
    </row>
    <row r="13" spans="1:13" s="12" customFormat="1" ht="16.2" customHeight="1" x14ac:dyDescent="0.3"/>
    <row r="14" spans="1:13" s="12" customFormat="1" ht="16.2" customHeight="1" x14ac:dyDescent="0.3"/>
    <row r="15" spans="1:13" s="12" customFormat="1" ht="16.2" customHeight="1" x14ac:dyDescent="0.3"/>
    <row r="16" spans="1:13" s="12" customFormat="1" ht="16.2" customHeight="1" x14ac:dyDescent="0.3"/>
    <row r="17" spans="2:4" s="12" customFormat="1" ht="16.2" customHeight="1" x14ac:dyDescent="0.3"/>
    <row r="18" spans="2:4" s="12" customFormat="1" ht="16.2" customHeight="1" x14ac:dyDescent="0.3"/>
    <row r="19" spans="2:4" s="12" customFormat="1" ht="16.2" customHeight="1" x14ac:dyDescent="0.3"/>
    <row r="20" spans="2:4" s="12" customFormat="1" ht="16.2" customHeight="1" x14ac:dyDescent="0.3"/>
    <row r="21" spans="2:4" s="12" customFormat="1" ht="16.2" customHeight="1" x14ac:dyDescent="0.3"/>
    <row r="22" spans="2:4" s="12" customFormat="1" ht="16.2" customHeight="1" x14ac:dyDescent="0.3"/>
    <row r="23" spans="2:4" s="12" customFormat="1" ht="16.2" customHeight="1" x14ac:dyDescent="0.3"/>
    <row r="24" spans="2:4" s="12" customFormat="1" ht="16.2" customHeight="1" x14ac:dyDescent="0.3"/>
    <row r="25" spans="2:4" s="12" customFormat="1" ht="16.2" customHeight="1" x14ac:dyDescent="0.3"/>
    <row r="26" spans="2:4" s="12" customFormat="1" ht="16.2" customHeight="1" x14ac:dyDescent="0.3"/>
    <row r="27" spans="2:4" s="12" customFormat="1" ht="16.2" customHeight="1" x14ac:dyDescent="0.3"/>
    <row r="28" spans="2:4" s="12" customFormat="1" ht="16.2" customHeight="1" x14ac:dyDescent="0.3"/>
    <row r="29" spans="2:4" s="12" customFormat="1" ht="16.2" customHeight="1" x14ac:dyDescent="0.3"/>
    <row r="30" spans="2:4" s="12" customFormat="1" ht="16.2" customHeight="1" x14ac:dyDescent="0.3">
      <c r="B30" s="14"/>
      <c r="C30" s="16"/>
    </row>
    <row r="31" spans="2:4" s="12" customFormat="1" ht="16.2" customHeight="1" x14ac:dyDescent="0.3">
      <c r="B31" s="15"/>
      <c r="C31" s="19"/>
      <c r="D31" s="19"/>
    </row>
    <row r="32" spans="2:4" s="12" customFormat="1" ht="16.2" customHeight="1" x14ac:dyDescent="0.3">
      <c r="B32" s="18"/>
      <c r="C32" s="22"/>
      <c r="D32" s="21"/>
    </row>
    <row r="33" spans="1:13" s="12" customFormat="1" ht="16.2" customHeight="1" x14ac:dyDescent="0.3">
      <c r="A33" s="14"/>
      <c r="B33" s="21"/>
      <c r="C33" s="6"/>
      <c r="D33" s="6"/>
      <c r="E33" s="19"/>
    </row>
    <row r="34" spans="1:13" s="12" customFormat="1" ht="16.2" customHeight="1" x14ac:dyDescent="0.3">
      <c r="A34" s="15"/>
      <c r="B34" s="6"/>
      <c r="C34" s="6"/>
      <c r="D34" s="6"/>
      <c r="E34" s="21"/>
      <c r="G34" s="19"/>
      <c r="H34" s="19"/>
    </row>
    <row r="35" spans="1:13" s="12" customFormat="1" ht="16.2" customHeight="1" x14ac:dyDescent="0.3">
      <c r="A35" s="18"/>
      <c r="B35" s="6"/>
      <c r="C35" s="6"/>
      <c r="D35" s="6"/>
      <c r="E35" s="6"/>
      <c r="F35" s="19"/>
      <c r="G35" s="21"/>
      <c r="H35" s="21"/>
      <c r="I35" s="19"/>
      <c r="J35" s="19"/>
      <c r="K35" s="19"/>
      <c r="L35" s="19"/>
      <c r="M35" s="19"/>
    </row>
    <row r="36" spans="1:13" s="19" customFormat="1" ht="16.2" customHeight="1" x14ac:dyDescent="0.3">
      <c r="A36" s="21"/>
      <c r="B36" s="6"/>
      <c r="C36" s="6"/>
      <c r="D36" s="6"/>
      <c r="E36" s="6"/>
      <c r="F36" s="21"/>
      <c r="G36" s="6"/>
      <c r="H36" s="6"/>
      <c r="I36" s="21"/>
      <c r="J36" s="21"/>
      <c r="K36" s="21"/>
      <c r="L36" s="21"/>
      <c r="M36" s="21"/>
    </row>
    <row r="37" spans="1:13" s="21" customFormat="1" ht="21.6" customHeight="1" x14ac:dyDescent="0.3">
      <c r="A37" s="6"/>
      <c r="B37" s="49"/>
      <c r="C37" s="49"/>
      <c r="D37" s="49"/>
      <c r="E37" s="49"/>
      <c r="F37" s="6"/>
      <c r="G37" s="49"/>
      <c r="H37" s="49"/>
      <c r="I37" s="6"/>
      <c r="J37" s="6"/>
      <c r="K37" s="6"/>
      <c r="L37" s="6"/>
      <c r="M37" s="6"/>
    </row>
    <row r="38" spans="1:13" ht="30.6" customHeight="1" x14ac:dyDescent="0.3">
      <c r="B38" s="49"/>
      <c r="C38" s="49"/>
      <c r="D38" s="49"/>
      <c r="E38" s="49"/>
      <c r="F38" s="49"/>
      <c r="G38" s="49"/>
      <c r="H38" s="49"/>
    </row>
    <row r="39" spans="1:13" ht="37.5" customHeight="1" x14ac:dyDescent="0.3">
      <c r="A39" s="49" t="s">
        <v>21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s="49" customFormat="1" ht="17.25" customHeight="1" x14ac:dyDescent="0.3">
      <c r="A40" s="49" t="s">
        <v>21</v>
      </c>
    </row>
    <row r="41" spans="1:13" s="49" customFormat="1" ht="17.25" customHeight="1" x14ac:dyDescent="0.3"/>
    <row r="42" spans="1:13" s="49" customFormat="1" ht="17.25" customHeight="1" x14ac:dyDescent="0.3">
      <c r="B42" s="6"/>
      <c r="C42" s="6"/>
      <c r="D42" s="6"/>
      <c r="E42" s="6"/>
      <c r="G42" s="6"/>
      <c r="H42" s="6"/>
    </row>
    <row r="43" spans="1:13" s="49" customFormat="1" ht="17.25" customHeight="1" x14ac:dyDescent="0.3">
      <c r="A43" s="49" t="s">
        <v>21</v>
      </c>
      <c r="B43" s="6"/>
      <c r="C43" s="6"/>
      <c r="D43" s="6"/>
      <c r="E43" s="6"/>
      <c r="F43" s="6"/>
      <c r="G43" s="6"/>
      <c r="H43" s="6"/>
    </row>
    <row r="44" spans="1:13" s="49" customFormat="1" ht="17.2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</sheetData>
  <mergeCells count="18">
    <mergeCell ref="L3:M4"/>
    <mergeCell ref="G2:M2"/>
    <mergeCell ref="K8:M10"/>
    <mergeCell ref="A2:D2"/>
    <mergeCell ref="A5:D5"/>
    <mergeCell ref="A6:D6"/>
    <mergeCell ref="A7:E7"/>
    <mergeCell ref="G8:H8"/>
    <mergeCell ref="G9:H10"/>
    <mergeCell ref="I9:I10"/>
    <mergeCell ref="J9:J10"/>
    <mergeCell ref="H5:I5"/>
    <mergeCell ref="H6:I6"/>
    <mergeCell ref="A1:E1"/>
    <mergeCell ref="A3:D3"/>
    <mergeCell ref="A4:D4"/>
    <mergeCell ref="H3:I3"/>
    <mergeCell ref="H4:I4"/>
  </mergeCells>
  <pageMargins left="0.25" right="0.25" top="0.75" bottom="0.75" header="0.3" footer="0.3"/>
  <pageSetup scale="9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WORKSHEET</vt:lpstr>
      <vt:lpstr>CALCULATOR</vt:lpstr>
      <vt:lpstr>CALCULATOR!Print_Area</vt:lpstr>
      <vt:lpstr>'FULL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Luiz, Stephanie</dc:creator>
  <cp:lastModifiedBy>Smith, Jared</cp:lastModifiedBy>
  <cp:lastPrinted>2025-08-18T13:50:41Z</cp:lastPrinted>
  <dcterms:created xsi:type="dcterms:W3CDTF">2014-11-07T16:08:43Z</dcterms:created>
  <dcterms:modified xsi:type="dcterms:W3CDTF">2025-12-02T21:30:51Z</dcterms:modified>
</cp:coreProperties>
</file>